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8_{C2C8A926-195C-436D-B396-05A11300E9B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1" i="1" l="1"/>
  <c r="H76" i="1"/>
  <c r="H79" i="1" s="1"/>
  <c r="G73" i="1"/>
  <c r="G71" i="1"/>
  <c r="G24" i="1"/>
  <c r="H83" i="1" l="1"/>
  <c r="F71" i="1"/>
  <c r="F24" i="1"/>
  <c r="F73" i="1" s="1"/>
  <c r="H71" i="1" l="1"/>
  <c r="H73" i="1" l="1"/>
  <c r="E81" i="1" l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<sst xmlns="http://schemas.openxmlformats.org/spreadsheetml/2006/main" count="70" uniqueCount="67">
  <si>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</si>
  <si>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</si>
  <si>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</si>
  <si>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</si>
  <si>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</si>
  <si>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</si>
  <si>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</si>
  <si>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</si>
  <si>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</si>
  <si>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</si>
  <si>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</si>
  <si>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</si>
  <si>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</si>
  <si>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</si>
  <si>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</si>
  <si>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</si>
  <si>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</si>
  <si>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</si>
  <si>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</si>
  <si>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</si>
  <si>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</si>
  <si>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</si>
  <si>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</si>
  <si>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</si>
  <si>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</si>
  <si>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</si>
  <si>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</si>
  <si>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</si>
  <si>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</si>
  <si>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</si>
  <si>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</si>
  <si>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</si>
  <si>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</si>
  <si>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</si>
  <si>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</si>
  <si>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</si>
  <si>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</si>
  <si>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</si>
  <si>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</si>
  <si>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</si>
  <si>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</si>
  <si>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</si>
  <si>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</si>
  <si>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</si>
  <si>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</si>
  <si>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</si>
  <si>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</si>
  <si>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</si>
  <si>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</si>
  <si>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</si>
  <si>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</si>
  <si>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</si>
  <si>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</si>
  <si>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</si>
  <si>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</si>
  <si>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</si>
  <si>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</si>
  <si>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</si>
  <si>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</si>
  <si>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</si>
  <si>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</si>
  <si>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</si>
  <si>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</si>
  <si>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</si>
  <si>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 xml:space="preserve"> Flex registration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</si>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</sst>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2" xfId="1" applyNumberFormat="1" applyFont="1" applyBorder="1"/>
    <xf numFmtId="164" fontId="3" fillId="0" borderId="13" xfId="1" applyNumberFormat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  <xf numFmtId="39" fontId="4" fillId="2" borderId="1" xfId="0" applyNumberFormat="1" applyFont="1" applyFill="1" applyBorder="1"/>
    <xf numFmtId="165" fontId="8" fillId="0" borderId="3" xfId="2" applyNumberFormat="1" applyFont="1" applyBorder="1"/>
    <xf numFmtId="43" fontId="5" fillId="0" borderId="4" xfId="1" applyFont="1" applyBorder="1"/>
    <xf numFmtId="164" fontId="5" fillId="0" borderId="14" xfId="1" applyNumberFormat="1" applyFont="1" applyBorder="1"/>
    <xf numFmtId="166" fontId="10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topLeftCell="A37" workbookViewId="0">
      <selection activeCell="H89" sqref="H89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18" t="s">
        <v>63</v>
      </c>
    </row>
    <row r="3" spans="4:8" x14ac:dyDescent="0.25">
      <c r="F3" s="37"/>
      <c r="G3" s="37"/>
      <c r="H3" s="57">
        <v>43605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32" t="s">
        <v>65</v>
      </c>
      <c r="G5" s="32" t="s">
        <v>66</v>
      </c>
      <c r="H5" s="26" t="s">
        <v>61</v>
      </c>
    </row>
    <row r="6" spans="4:8" ht="16.5" thickTop="1" x14ac:dyDescent="0.25">
      <c r="D6" s="2" t="s">
        <v>1</v>
      </c>
      <c r="E6" s="42">
        <v>475500</v>
      </c>
      <c r="F6" s="31">
        <v>11770</v>
      </c>
      <c r="G6" s="31">
        <v>5820</v>
      </c>
      <c r="H6" s="31">
        <v>435648</v>
      </c>
    </row>
    <row r="7" spans="4:8" ht="15.75" x14ac:dyDescent="0.25">
      <c r="D7" s="3" t="s">
        <v>2</v>
      </c>
      <c r="E7" s="43">
        <v>125475</v>
      </c>
      <c r="F7" s="29">
        <v>1694.7</v>
      </c>
      <c r="G7" s="29">
        <v>1396</v>
      </c>
      <c r="H7" s="29">
        <v>111986.64000000001</v>
      </c>
    </row>
    <row r="8" spans="4:8" ht="15.75" x14ac:dyDescent="0.25">
      <c r="D8" s="3" t="s">
        <v>64</v>
      </c>
      <c r="E8" s="43">
        <v>2400</v>
      </c>
      <c r="F8" s="29">
        <v>650</v>
      </c>
      <c r="G8" s="29"/>
      <c r="H8" s="29">
        <v>6580</v>
      </c>
    </row>
    <row r="9" spans="4:8" ht="15.75" x14ac:dyDescent="0.25">
      <c r="D9" s="3" t="s">
        <v>3</v>
      </c>
      <c r="E9" s="44">
        <v>3500</v>
      </c>
      <c r="F9" s="29">
        <v>140</v>
      </c>
      <c r="G9" s="29">
        <v>70</v>
      </c>
      <c r="H9" s="29">
        <v>3290</v>
      </c>
    </row>
    <row r="10" spans="4:8" ht="15.75" x14ac:dyDescent="0.25">
      <c r="D10" s="3" t="s">
        <v>4</v>
      </c>
      <c r="E10" s="54">
        <v>1900</v>
      </c>
      <c r="F10" s="29">
        <v>110</v>
      </c>
      <c r="G10" s="29">
        <v>30</v>
      </c>
      <c r="H10" s="29">
        <v>1910</v>
      </c>
    </row>
    <row r="11" spans="4:8" ht="15.75" x14ac:dyDescent="0.25">
      <c r="D11" s="3" t="s">
        <v>5</v>
      </c>
      <c r="E11" s="44">
        <f>20*110+10*100</f>
        <v>3200</v>
      </c>
      <c r="F11" s="29">
        <v>20</v>
      </c>
      <c r="G11" s="29">
        <v>60</v>
      </c>
      <c r="H11" s="29">
        <v>1660</v>
      </c>
    </row>
    <row r="12" spans="4:8" ht="15.75" x14ac:dyDescent="0.25">
      <c r="D12" s="3" t="s">
        <v>6</v>
      </c>
      <c r="E12" s="44">
        <v>195745</v>
      </c>
      <c r="F12" s="29">
        <v>17695.849999999999</v>
      </c>
      <c r="G12" s="29">
        <v>14335.2</v>
      </c>
      <c r="H12" s="29">
        <v>139306.90000000002</v>
      </c>
    </row>
    <row r="13" spans="4:8" ht="15.75" x14ac:dyDescent="0.25">
      <c r="D13" s="3" t="s">
        <v>7</v>
      </c>
      <c r="E13" s="44">
        <v>2500</v>
      </c>
      <c r="F13" s="29">
        <v>1195</v>
      </c>
      <c r="G13" s="29">
        <v>252.45</v>
      </c>
      <c r="H13" s="29">
        <v>1898.45</v>
      </c>
    </row>
    <row r="14" spans="4:8" ht="15.75" x14ac:dyDescent="0.25">
      <c r="D14" s="3" t="s">
        <v>8</v>
      </c>
      <c r="E14" s="44">
        <v>0</v>
      </c>
      <c r="F14" s="29">
        <v>28632.23</v>
      </c>
      <c r="G14" s="29"/>
      <c r="H14" s="29">
        <v>28632.23</v>
      </c>
    </row>
    <row r="15" spans="4:8" ht="15.75" x14ac:dyDescent="0.25">
      <c r="D15" s="3" t="s">
        <v>9</v>
      </c>
      <c r="E15" s="44">
        <v>10000</v>
      </c>
      <c r="F15" s="29"/>
      <c r="G15" s="29"/>
      <c r="H15" s="29">
        <v>5000</v>
      </c>
    </row>
    <row r="16" spans="4:8" ht="15.75" x14ac:dyDescent="0.25">
      <c r="D16" s="3" t="s">
        <v>10</v>
      </c>
      <c r="E16" s="44">
        <v>50000</v>
      </c>
      <c r="F16" s="29"/>
      <c r="G16" s="29"/>
      <c r="H16" s="29">
        <v>5217.42</v>
      </c>
    </row>
    <row r="17" spans="4:8" ht="15.75" x14ac:dyDescent="0.25">
      <c r="D17" s="3" t="s">
        <v>11</v>
      </c>
      <c r="E17" s="44">
        <v>42000</v>
      </c>
      <c r="F17" s="29"/>
      <c r="G17" s="29"/>
      <c r="H17" s="29">
        <v>0</v>
      </c>
    </row>
    <row r="18" spans="4:8" ht="15.75" x14ac:dyDescent="0.25">
      <c r="D18" s="3" t="s">
        <v>12</v>
      </c>
      <c r="E18" s="44">
        <v>3500</v>
      </c>
      <c r="F18" s="29"/>
      <c r="G18" s="29"/>
      <c r="H18" s="29">
        <v>4133.5599999999995</v>
      </c>
    </row>
    <row r="19" spans="4:8" ht="15.75" x14ac:dyDescent="0.25">
      <c r="D19" s="3" t="s">
        <v>13</v>
      </c>
      <c r="E19" s="44">
        <v>0</v>
      </c>
      <c r="F19" s="29"/>
      <c r="G19" s="29"/>
      <c r="H19" s="29">
        <v>0</v>
      </c>
    </row>
    <row r="20" spans="4:8" ht="15.75" x14ac:dyDescent="0.25">
      <c r="D20" s="3" t="s">
        <v>14</v>
      </c>
      <c r="E20" s="44">
        <v>25000</v>
      </c>
      <c r="F20" s="29"/>
      <c r="G20" s="29"/>
      <c r="H20" s="29">
        <v>0</v>
      </c>
    </row>
    <row r="21" spans="4:8" ht="15.75" x14ac:dyDescent="0.25">
      <c r="D21" s="3" t="s">
        <v>15</v>
      </c>
      <c r="E21" s="44">
        <v>25</v>
      </c>
      <c r="F21" s="29">
        <v>2.37</v>
      </c>
      <c r="G21" s="29">
        <v>2.2200000000000002</v>
      </c>
      <c r="H21" s="29">
        <v>16.649999999999999</v>
      </c>
    </row>
    <row r="22" spans="4:8" ht="16.5" thickBot="1" x14ac:dyDescent="0.3">
      <c r="D22" s="4" t="s">
        <v>16</v>
      </c>
      <c r="E22" s="45">
        <v>400</v>
      </c>
      <c r="F22" s="60">
        <v>5.41</v>
      </c>
      <c r="G22" s="33">
        <v>5.23</v>
      </c>
      <c r="H22" s="33">
        <v>54.59</v>
      </c>
    </row>
    <row r="23" spans="4:8" ht="16.5" thickTop="1" thickBot="1" x14ac:dyDescent="0.3"/>
    <row r="24" spans="4:8" ht="20.25" thickBot="1" x14ac:dyDescent="0.35">
      <c r="D24" s="5" t="s">
        <v>17</v>
      </c>
      <c r="E24" s="13">
        <f>SUM(E6:E22)</f>
        <v>941145</v>
      </c>
      <c r="F24" s="58">
        <f t="shared" ref="F24" si="0">SUM(F6:F22)</f>
        <v>61915.560000000005</v>
      </c>
      <c r="G24" s="58">
        <f t="shared" ref="G24" si="1">SUM(G6:G22)</f>
        <v>21971.100000000002</v>
      </c>
      <c r="H24" s="13">
        <v>745334.44000000006</v>
      </c>
    </row>
    <row r="25" spans="4:8" ht="15.75" thickBot="1" x14ac:dyDescent="0.3"/>
    <row r="26" spans="4:8" ht="20.25" thickBot="1" x14ac:dyDescent="0.35">
      <c r="D26" s="6" t="s">
        <v>18</v>
      </c>
      <c r="E26" s="14"/>
    </row>
    <row r="27" spans="4:8" ht="16.5" thickBot="1" x14ac:dyDescent="0.3">
      <c r="D27" s="2" t="s">
        <v>1</v>
      </c>
      <c r="E27" s="46">
        <f>E6</f>
        <v>475500</v>
      </c>
      <c r="F27" s="29">
        <v>8140</v>
      </c>
      <c r="G27" s="61">
        <v>6245</v>
      </c>
      <c r="H27" s="29">
        <v>440272</v>
      </c>
    </row>
    <row r="28" spans="4:8" ht="16.5" thickBot="1" x14ac:dyDescent="0.3">
      <c r="D28" s="3" t="s">
        <v>3</v>
      </c>
      <c r="E28" s="46">
        <f>E9</f>
        <v>3500</v>
      </c>
      <c r="F28" s="29"/>
      <c r="G28" s="61">
        <v>210</v>
      </c>
      <c r="H28" s="29">
        <v>3220</v>
      </c>
    </row>
    <row r="29" spans="4:8" ht="16.5" thickBot="1" x14ac:dyDescent="0.3">
      <c r="D29" s="7"/>
      <c r="E29" s="47"/>
      <c r="F29" s="29"/>
      <c r="G29" s="61"/>
      <c r="H29" s="29"/>
    </row>
    <row r="30" spans="4:8" ht="16.5" thickBot="1" x14ac:dyDescent="0.3">
      <c r="D30" s="3" t="s">
        <v>19</v>
      </c>
      <c r="E30" s="48">
        <v>0</v>
      </c>
      <c r="F30" s="29"/>
      <c r="G30" s="61"/>
      <c r="H30" s="29">
        <v>0</v>
      </c>
    </row>
    <row r="31" spans="4:8" ht="16.5" thickBot="1" x14ac:dyDescent="0.3">
      <c r="D31" s="3" t="s">
        <v>20</v>
      </c>
      <c r="E31" s="48">
        <v>22500</v>
      </c>
      <c r="F31" s="29"/>
      <c r="G31" s="61">
        <v>24692.959999999999</v>
      </c>
      <c r="H31" s="29">
        <v>32601.3</v>
      </c>
    </row>
    <row r="32" spans="4:8" ht="16.5" thickBot="1" x14ac:dyDescent="0.3">
      <c r="D32" s="3" t="s">
        <v>21</v>
      </c>
      <c r="E32" s="48">
        <f>45*500</f>
        <v>22500</v>
      </c>
      <c r="F32" s="29"/>
      <c r="G32" s="61"/>
      <c r="H32" s="29">
        <v>3500</v>
      </c>
    </row>
    <row r="33" spans="4:9" ht="16.5" thickBot="1" x14ac:dyDescent="0.3">
      <c r="D33" s="3" t="s">
        <v>22</v>
      </c>
      <c r="E33" s="49">
        <v>0</v>
      </c>
      <c r="F33" s="29"/>
      <c r="G33" s="61"/>
      <c r="H33" s="29">
        <v>0</v>
      </c>
    </row>
    <row r="34" spans="4:9" ht="16.5" thickBot="1" x14ac:dyDescent="0.3">
      <c r="D34" s="3" t="s">
        <v>23</v>
      </c>
      <c r="E34" s="48">
        <v>1500</v>
      </c>
      <c r="F34" s="29"/>
      <c r="G34" s="61"/>
      <c r="H34" s="29">
        <v>0</v>
      </c>
    </row>
    <row r="35" spans="4:9" ht="16.5" thickBot="1" x14ac:dyDescent="0.3">
      <c r="D35" s="3" t="s">
        <v>24</v>
      </c>
      <c r="E35" s="48">
        <v>3000</v>
      </c>
      <c r="F35" s="29"/>
      <c r="G35" s="61"/>
      <c r="H35" s="29">
        <v>1940.87</v>
      </c>
    </row>
    <row r="36" spans="4:9" ht="16.5" thickBot="1" x14ac:dyDescent="0.3">
      <c r="D36" s="3" t="s">
        <v>25</v>
      </c>
      <c r="E36" s="48">
        <v>8000</v>
      </c>
      <c r="F36" s="29"/>
      <c r="G36" s="61"/>
      <c r="H36" s="29">
        <v>0</v>
      </c>
    </row>
    <row r="37" spans="4:9" ht="16.5" thickBot="1" x14ac:dyDescent="0.3">
      <c r="D37" s="7"/>
      <c r="E37" s="47"/>
      <c r="F37" s="29"/>
      <c r="G37" s="61"/>
      <c r="H37" s="29"/>
    </row>
    <row r="38" spans="4:9" ht="16.5" thickBot="1" x14ac:dyDescent="0.3">
      <c r="D38" s="3" t="s">
        <v>26</v>
      </c>
      <c r="E38" s="48">
        <v>10000</v>
      </c>
      <c r="F38" s="29"/>
      <c r="G38" s="61"/>
      <c r="H38" s="29">
        <v>0</v>
      </c>
    </row>
    <row r="39" spans="4:9" ht="16.5" thickBot="1" x14ac:dyDescent="0.3">
      <c r="D39" s="3" t="s">
        <v>27</v>
      </c>
      <c r="E39" s="48">
        <v>5000</v>
      </c>
      <c r="F39" s="29">
        <v>20880.75</v>
      </c>
      <c r="G39" s="61">
        <v>9427.0300000000007</v>
      </c>
      <c r="H39" s="29">
        <v>30307.78</v>
      </c>
    </row>
    <row r="40" spans="4:9" ht="16.5" thickBot="1" x14ac:dyDescent="0.3">
      <c r="D40" s="3" t="s">
        <v>28</v>
      </c>
      <c r="E40" s="48">
        <v>50000</v>
      </c>
      <c r="F40" s="29"/>
      <c r="G40" s="61"/>
      <c r="H40" s="29">
        <v>193.4</v>
      </c>
    </row>
    <row r="41" spans="4:9" ht="16.5" thickBot="1" x14ac:dyDescent="0.3">
      <c r="D41" s="2" t="s">
        <v>29</v>
      </c>
      <c r="E41" s="48">
        <v>10000</v>
      </c>
      <c r="F41" s="29">
        <v>673.95</v>
      </c>
      <c r="G41" s="61">
        <v>2410.5500000000002</v>
      </c>
      <c r="H41" s="29">
        <v>3084.5</v>
      </c>
    </row>
    <row r="42" spans="4:9" ht="16.5" thickBot="1" x14ac:dyDescent="0.3">
      <c r="D42" s="3" t="s">
        <v>30</v>
      </c>
      <c r="E42" s="48">
        <f>E17+42000</f>
        <v>84000</v>
      </c>
      <c r="F42" s="29"/>
      <c r="G42" s="61"/>
      <c r="H42" s="29">
        <v>2440</v>
      </c>
      <c r="I42" s="36"/>
    </row>
    <row r="43" spans="4:9" ht="16.5" thickBot="1" x14ac:dyDescent="0.3">
      <c r="D43" s="3" t="s">
        <v>31</v>
      </c>
      <c r="E43" s="48">
        <v>28000</v>
      </c>
      <c r="F43" s="29">
        <v>2618.71</v>
      </c>
      <c r="G43" s="61"/>
      <c r="H43" s="29">
        <v>14537.07</v>
      </c>
    </row>
    <row r="44" spans="4:9" ht="16.5" thickBot="1" x14ac:dyDescent="0.3">
      <c r="D44" s="8"/>
      <c r="E44" s="28"/>
      <c r="F44" s="29"/>
      <c r="G44" s="29"/>
      <c r="H44" s="29"/>
    </row>
    <row r="45" spans="4:9" ht="16.5" thickBot="1" x14ac:dyDescent="0.3">
      <c r="D45" s="3" t="s">
        <v>62</v>
      </c>
      <c r="E45" s="27">
        <v>67750</v>
      </c>
      <c r="F45" s="29">
        <v>5739.67</v>
      </c>
      <c r="G45" s="29">
        <v>5804.67</v>
      </c>
      <c r="H45" s="29">
        <v>46372.36</v>
      </c>
    </row>
    <row r="46" spans="4:9" ht="16.5" thickBot="1" x14ac:dyDescent="0.3">
      <c r="D46" s="3" t="s">
        <v>32</v>
      </c>
      <c r="E46" s="48">
        <v>6345</v>
      </c>
      <c r="F46" s="29">
        <v>455.89</v>
      </c>
      <c r="G46" s="61">
        <v>455.88</v>
      </c>
      <c r="H46" s="29">
        <v>3650.5699999999997</v>
      </c>
    </row>
    <row r="47" spans="4:9" ht="16.5" thickBot="1" x14ac:dyDescent="0.3">
      <c r="D47" s="3" t="s">
        <v>33</v>
      </c>
      <c r="E47" s="48">
        <v>2400</v>
      </c>
      <c r="F47" s="29"/>
      <c r="G47" s="61"/>
      <c r="H47" s="29">
        <v>0</v>
      </c>
    </row>
    <row r="48" spans="4:9" ht="16.5" thickBot="1" x14ac:dyDescent="0.3">
      <c r="D48" s="3" t="s">
        <v>34</v>
      </c>
      <c r="E48" s="48">
        <v>21000</v>
      </c>
      <c r="F48" s="29">
        <v>1542</v>
      </c>
      <c r="G48" s="61">
        <v>1542</v>
      </c>
      <c r="H48" s="29">
        <v>10794</v>
      </c>
    </row>
    <row r="49" spans="4:9" ht="16.5" thickBot="1" x14ac:dyDescent="0.3">
      <c r="D49" s="3" t="s">
        <v>35</v>
      </c>
      <c r="E49" s="48">
        <v>3000</v>
      </c>
      <c r="F49" s="29"/>
      <c r="G49" s="61"/>
      <c r="H49" s="29">
        <v>923.4</v>
      </c>
    </row>
    <row r="50" spans="4:9" ht="16.5" thickBot="1" x14ac:dyDescent="0.3">
      <c r="D50" s="3" t="s">
        <v>36</v>
      </c>
      <c r="E50" s="48">
        <v>14000</v>
      </c>
      <c r="F50" s="29">
        <v>1476.6</v>
      </c>
      <c r="G50" s="61">
        <v>371.38</v>
      </c>
      <c r="H50" s="29">
        <v>3790.13</v>
      </c>
    </row>
    <row r="51" spans="4:9" ht="16.5" thickBot="1" x14ac:dyDescent="0.3">
      <c r="D51" s="3" t="s">
        <v>37</v>
      </c>
      <c r="E51" s="48">
        <v>3000</v>
      </c>
      <c r="F51" s="29"/>
      <c r="G51" s="61">
        <v>44</v>
      </c>
      <c r="H51" s="29">
        <v>688.54</v>
      </c>
    </row>
    <row r="52" spans="4:9" ht="16.5" thickBot="1" x14ac:dyDescent="0.3">
      <c r="D52" s="7"/>
      <c r="E52" s="50"/>
      <c r="F52" s="29"/>
      <c r="G52" s="61"/>
      <c r="H52" s="29"/>
    </row>
    <row r="53" spans="4:9" ht="16.5" thickBot="1" x14ac:dyDescent="0.3">
      <c r="D53" s="3" t="s">
        <v>14</v>
      </c>
      <c r="E53" s="46">
        <v>40000</v>
      </c>
      <c r="F53" s="29"/>
      <c r="G53" s="61"/>
      <c r="H53" s="29">
        <v>2043.6</v>
      </c>
      <c r="I53" s="36"/>
    </row>
    <row r="54" spans="4:9" ht="16.5" thickBot="1" x14ac:dyDescent="0.3">
      <c r="D54" s="3" t="s">
        <v>38</v>
      </c>
      <c r="E54" s="48">
        <v>16000</v>
      </c>
      <c r="F54" s="29"/>
      <c r="G54" s="61"/>
      <c r="H54" s="29">
        <v>15761.619999999999</v>
      </c>
    </row>
    <row r="55" spans="4:9" ht="16.5" thickBot="1" x14ac:dyDescent="0.3">
      <c r="D55" s="3" t="s">
        <v>39</v>
      </c>
      <c r="E55" s="48">
        <v>3000</v>
      </c>
      <c r="F55" s="29">
        <v>375</v>
      </c>
      <c r="G55" s="61">
        <v>714.84</v>
      </c>
      <c r="H55" s="29">
        <v>1089.8400000000001</v>
      </c>
    </row>
    <row r="56" spans="4:9" ht="16.5" thickBot="1" x14ac:dyDescent="0.3">
      <c r="D56" s="7"/>
      <c r="E56" s="50"/>
      <c r="F56" s="29"/>
      <c r="G56" s="61"/>
      <c r="H56" s="29"/>
    </row>
    <row r="57" spans="4:9" ht="16.5" thickBot="1" x14ac:dyDescent="0.3">
      <c r="D57" s="3" t="s">
        <v>40</v>
      </c>
      <c r="E57" s="51">
        <v>3000</v>
      </c>
      <c r="F57" s="29">
        <v>33.979999999999997</v>
      </c>
      <c r="G57" s="61">
        <v>450</v>
      </c>
      <c r="H57" s="29">
        <v>2723.98</v>
      </c>
    </row>
    <row r="58" spans="4:9" ht="16.5" thickBot="1" x14ac:dyDescent="0.3">
      <c r="D58" s="9" t="s">
        <v>41</v>
      </c>
      <c r="E58" s="48">
        <v>20000</v>
      </c>
      <c r="F58" s="29">
        <v>3073.18</v>
      </c>
      <c r="G58" s="61">
        <v>511.9</v>
      </c>
      <c r="H58" s="29">
        <v>9089.23</v>
      </c>
    </row>
    <row r="59" spans="4:9" ht="16.5" thickBot="1" x14ac:dyDescent="0.3">
      <c r="D59" s="10"/>
      <c r="E59" s="50"/>
      <c r="F59" s="29"/>
      <c r="G59" s="61"/>
      <c r="H59" s="29"/>
    </row>
    <row r="60" spans="4:9" ht="16.5" thickBot="1" x14ac:dyDescent="0.3">
      <c r="D60" s="3" t="s">
        <v>42</v>
      </c>
      <c r="E60" s="51">
        <v>5000</v>
      </c>
      <c r="F60" s="29"/>
      <c r="G60" s="61">
        <v>762</v>
      </c>
      <c r="H60" s="29">
        <v>1206.0999999999999</v>
      </c>
    </row>
    <row r="61" spans="4:9" ht="16.5" thickBot="1" x14ac:dyDescent="0.3">
      <c r="D61" s="3" t="s">
        <v>43</v>
      </c>
      <c r="E61" s="51">
        <v>4000</v>
      </c>
      <c r="F61" s="29"/>
      <c r="G61" s="61"/>
      <c r="H61" s="29">
        <v>4500</v>
      </c>
    </row>
    <row r="62" spans="4:9" ht="16.5" thickBot="1" x14ac:dyDescent="0.3">
      <c r="D62" s="3" t="s">
        <v>44</v>
      </c>
      <c r="E62" s="51">
        <v>1000</v>
      </c>
      <c r="F62" s="29"/>
      <c r="G62" s="61"/>
      <c r="H62" s="29">
        <v>3023.9500000000003</v>
      </c>
    </row>
    <row r="63" spans="4:9" ht="16.5" thickBot="1" x14ac:dyDescent="0.3">
      <c r="D63" s="10"/>
      <c r="E63" s="52"/>
      <c r="F63" s="29"/>
      <c r="G63" s="61"/>
      <c r="H63" s="29"/>
    </row>
    <row r="64" spans="4:9" ht="16.5" thickBot="1" x14ac:dyDescent="0.3">
      <c r="D64" s="12" t="s">
        <v>50</v>
      </c>
      <c r="E64" s="51">
        <v>10000</v>
      </c>
      <c r="F64" s="29">
        <v>691.13</v>
      </c>
      <c r="G64" s="61">
        <v>294</v>
      </c>
      <c r="H64" s="29">
        <v>3556.63</v>
      </c>
    </row>
    <row r="65" spans="4:8" ht="16.5" thickBot="1" x14ac:dyDescent="0.3">
      <c r="D65" s="16" t="s">
        <v>51</v>
      </c>
      <c r="E65" s="51"/>
      <c r="F65" s="29">
        <v>2286</v>
      </c>
      <c r="G65" s="61"/>
      <c r="H65" s="29">
        <v>2286</v>
      </c>
    </row>
    <row r="66" spans="4:8" ht="16.5" thickBot="1" x14ac:dyDescent="0.3">
      <c r="D66" s="3" t="s">
        <v>45</v>
      </c>
      <c r="E66" s="51">
        <v>6000</v>
      </c>
      <c r="F66" s="29"/>
      <c r="G66" s="61"/>
      <c r="H66" s="29">
        <v>2500</v>
      </c>
    </row>
    <row r="67" spans="4:8" ht="16.5" thickBot="1" x14ac:dyDescent="0.3">
      <c r="D67" s="3" t="s">
        <v>46</v>
      </c>
      <c r="E67" s="51">
        <v>2000</v>
      </c>
      <c r="F67" s="29">
        <v>253.58</v>
      </c>
      <c r="G67" s="61"/>
      <c r="H67" s="29">
        <v>645.98</v>
      </c>
    </row>
    <row r="68" spans="4:8" ht="16.5" thickBot="1" x14ac:dyDescent="0.3">
      <c r="D68" s="3" t="s">
        <v>47</v>
      </c>
      <c r="E68" s="51">
        <v>2000</v>
      </c>
      <c r="F68" s="29"/>
      <c r="G68" s="61"/>
      <c r="H68" s="29">
        <v>0</v>
      </c>
    </row>
    <row r="69" spans="4:8" ht="16.5" thickBot="1" x14ac:dyDescent="0.3">
      <c r="D69" s="3" t="s">
        <v>48</v>
      </c>
      <c r="E69" s="53">
        <v>0</v>
      </c>
      <c r="F69" s="29"/>
      <c r="G69" s="61"/>
      <c r="H69" s="34">
        <v>0</v>
      </c>
    </row>
    <row r="70" spans="4:8" ht="16.5" thickBot="1" x14ac:dyDescent="0.3">
      <c r="H70" s="30"/>
    </row>
    <row r="71" spans="4:8" ht="20.25" thickBot="1" x14ac:dyDescent="0.35">
      <c r="D71" s="11" t="s">
        <v>49</v>
      </c>
      <c r="E71" s="20">
        <f>SUM(E27:E69)</f>
        <v>952995</v>
      </c>
      <c r="F71" s="20">
        <f>SUM(F27:F69)</f>
        <v>48240.44</v>
      </c>
      <c r="G71" s="20">
        <f>SUM(G27:G69)</f>
        <v>53936.209999999992</v>
      </c>
      <c r="H71" s="20">
        <f>SUM(H27:H69)</f>
        <v>646742.84999999974</v>
      </c>
    </row>
    <row r="72" spans="4:8" ht="15.75" thickBot="1" x14ac:dyDescent="0.3">
      <c r="E72" s="21"/>
      <c r="H72" s="35"/>
    </row>
    <row r="73" spans="4:8" ht="18.75" thickBot="1" x14ac:dyDescent="0.3">
      <c r="D73" s="17" t="s">
        <v>53</v>
      </c>
      <c r="E73" s="22">
        <f>E24-E71</f>
        <v>-11850</v>
      </c>
      <c r="F73" s="55">
        <f>F24-F71</f>
        <v>13675.120000000003</v>
      </c>
      <c r="G73" s="55">
        <f>G24-G71</f>
        <v>-31965.10999999999</v>
      </c>
      <c r="H73" s="56">
        <f>H24-H71</f>
        <v>98591.590000000317</v>
      </c>
    </row>
    <row r="74" spans="4:8" x14ac:dyDescent="0.25">
      <c r="E74" s="21"/>
    </row>
    <row r="75" spans="4:8" ht="15.75" x14ac:dyDescent="0.25">
      <c r="D75" s="3" t="s">
        <v>54</v>
      </c>
      <c r="E75" s="38">
        <v>160131.61000000002</v>
      </c>
      <c r="H75" s="38">
        <v>160131.61000000002</v>
      </c>
    </row>
    <row r="76" spans="4:8" ht="15.75" x14ac:dyDescent="0.25">
      <c r="D76" s="3" t="s">
        <v>55</v>
      </c>
      <c r="E76" s="39">
        <f>E73</f>
        <v>-11850</v>
      </c>
      <c r="H76" s="41">
        <f>H73</f>
        <v>98591.590000000317</v>
      </c>
    </row>
    <row r="77" spans="4:8" ht="15.75" x14ac:dyDescent="0.25">
      <c r="D77" s="3" t="s">
        <v>56</v>
      </c>
      <c r="E77" s="39">
        <v>425</v>
      </c>
      <c r="H77" s="59">
        <v>54.59</v>
      </c>
    </row>
    <row r="78" spans="4:8" ht="15.75" x14ac:dyDescent="0.25">
      <c r="D78" s="3" t="s">
        <v>57</v>
      </c>
      <c r="E78" s="39">
        <v>0</v>
      </c>
      <c r="H78" s="41">
        <v>10000</v>
      </c>
    </row>
    <row r="79" spans="4:8" ht="15.75" x14ac:dyDescent="0.25">
      <c r="D79" s="3" t="s">
        <v>58</v>
      </c>
      <c r="E79" s="38">
        <f>E75+E76</f>
        <v>148281.61000000002</v>
      </c>
      <c r="H79" s="38">
        <f>H75+H76-10000-H77</f>
        <v>248668.61000000034</v>
      </c>
    </row>
    <row r="80" spans="4:8" ht="15.75" x14ac:dyDescent="0.25">
      <c r="D80" s="3"/>
      <c r="E80" s="40"/>
      <c r="H80" s="40"/>
    </row>
    <row r="81" spans="4:8" ht="15.75" x14ac:dyDescent="0.25">
      <c r="D81" s="23" t="s">
        <v>59</v>
      </c>
      <c r="E81" s="41">
        <f>Sheet1!$H$81+E77</f>
        <v>321348.59000000003</v>
      </c>
      <c r="H81" s="41">
        <f>310869+H77+H78</f>
        <v>320923.59000000003</v>
      </c>
    </row>
    <row r="82" spans="4:8" ht="16.5" thickBot="1" x14ac:dyDescent="0.3">
      <c r="D82" s="19"/>
      <c r="E82" s="35"/>
    </row>
    <row r="83" spans="4:8" ht="16.5" thickBot="1" x14ac:dyDescent="0.3">
      <c r="D83" s="24" t="s">
        <v>60</v>
      </c>
      <c r="E83" s="25">
        <v>471000.76</v>
      </c>
      <c r="H83" s="62">
        <f t="shared" ref="H83" si="2">H79+H81</f>
        <v>569592.20000000042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2019-05-20T14:12:07Z</dcterms:modified>
</cp:coreProperties>
</file>